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upat\Desktop\"/>
    </mc:Choice>
  </mc:AlternateContent>
  <bookViews>
    <workbookView xWindow="0" yWindow="0" windowWidth="28800" windowHeight="12435"/>
  </bookViews>
  <sheets>
    <sheet name="21-0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" l="1"/>
  <c r="Q13" i="1"/>
  <c r="P13" i="1"/>
  <c r="O13" i="1"/>
  <c r="N13" i="1"/>
  <c r="M13" i="1"/>
  <c r="L13" i="1"/>
  <c r="K13" i="1"/>
  <c r="J13" i="1"/>
  <c r="I13" i="1"/>
  <c r="H13" i="1"/>
  <c r="G13" i="1"/>
  <c r="R9" i="1"/>
  <c r="Q9" i="1"/>
  <c r="P9" i="1"/>
  <c r="O9" i="1"/>
  <c r="N9" i="1"/>
  <c r="M9" i="1"/>
  <c r="L9" i="1"/>
  <c r="K9" i="1"/>
  <c r="J9" i="1"/>
  <c r="I9" i="1"/>
  <c r="H9" i="1"/>
  <c r="G9" i="1"/>
  <c r="R15" i="1" l="1"/>
  <c r="Q15" i="1"/>
  <c r="P15" i="1"/>
  <c r="O15" i="1"/>
  <c r="N15" i="1"/>
  <c r="M15" i="1"/>
  <c r="L15" i="1"/>
  <c r="K15" i="1"/>
  <c r="J15" i="1"/>
  <c r="I15" i="1"/>
  <c r="H15" i="1"/>
  <c r="G15" i="1"/>
  <c r="S15" i="1"/>
</calcChain>
</file>

<file path=xl/sharedStrings.xml><?xml version="1.0" encoding="utf-8"?>
<sst xmlns="http://schemas.openxmlformats.org/spreadsheetml/2006/main" count="58" uniqueCount="35">
  <si>
    <t>2.2 ร้อยละของบัณฑิตปริญญาตรีที่ได้งานทำหรือประกอบอาชีพอิสระภายใน 1 ปี</t>
  </si>
  <si>
    <t>จำนวนบัณฑิตระดับปริญญาตรีทั้งหมด</t>
  </si>
  <si>
    <t>จำนวนบัณฑิตระดับปริญญาตรีที่ตอบแบบสำรวจเรื่องการมีงานทำ</t>
  </si>
  <si>
    <t>จำนวนบัณฑิตระดับปริญญาตรีที่ได้งานทำหลังสำเร็จการศึกษา (ไม่นับรวมผู้ที่ประกอบอาชีพอิสระ)</t>
  </si>
  <si>
    <t>จำนวนบัณฑิตระดับปริญญาตรีที่ประกอบอาชีพอิสระ</t>
  </si>
  <si>
    <t>จำนวนผู้สำเร็จการศึกษาระดับปริญญาตรีที่มีงานทำก่อนเข้าศึกษา</t>
  </si>
  <si>
    <t>จำนวนบัณฑิตระดับปริญญาตรีที่มีกิจการของตนเองที่มีรายได้ประจำอยู่แล้ว</t>
  </si>
  <si>
    <t>จำนวนบัณฑิตระดับปริญญาตรีที่ศึกษาต่อระดับบัณฑิตศึกษา</t>
  </si>
  <si>
    <t>จำนวนบัณฑิตระดับปริญญาตรีที่อุปสมบท</t>
  </si>
  <si>
    <t>จำนวนบัณฑิตระดับปริญญาตรีที่เกณฑ์ทหาร</t>
  </si>
  <si>
    <t>จำนวนบัณฑิตที่ตอบแบบสำรวจทั้งหมด</t>
  </si>
  <si>
    <t>จำนวนบัณฑิตปริญญาตรีที่ได้งานทำหรือประกอบอาชีพอิสระภายใน 1 ปี</t>
  </si>
  <si>
    <t>ค่าร้อยละของบัณฑิตปริญญาตรีที่ได้งานทำหรือประกอบอาชีพอิสระภายใน 1 ปี</t>
  </si>
  <si>
    <t>คะแนนที่ได้</t>
  </si>
  <si>
    <t>-</t>
  </si>
  <si>
    <t>ข้อมูลพื้นฐาน</t>
  </si>
  <si>
    <t>5+15</t>
  </si>
  <si>
    <t>6-18-25</t>
  </si>
  <si>
    <t>*5/100</t>
  </si>
  <si>
    <t>FTE</t>
  </si>
  <si>
    <t>โยธา</t>
  </si>
  <si>
    <t>ไฟฟ้า</t>
  </si>
  <si>
    <t>อุตสาหการ5ปี</t>
  </si>
  <si>
    <t>อิเล็กฯ5ปี</t>
  </si>
  <si>
    <t>ท่ออุตสาหกรรม</t>
  </si>
  <si>
    <t>คอมพิวเตอร์</t>
  </si>
  <si>
    <t>เครื่องกล</t>
  </si>
  <si>
    <t>เชื่อมประกอบฯ
เทียบโอน</t>
  </si>
  <si>
    <t>เทคโนโลยีอุตสาหการ
ต่อเนื่อง</t>
  </si>
  <si>
    <t>ท่ออุตสาหกรรม
ต่อเนื่อง</t>
  </si>
  <si>
    <t>ออกแบบการผลิต
เทียบโอน</t>
  </si>
  <si>
    <t>ภาษาอังกฤษฯ</t>
  </si>
  <si>
    <t xml:space="preserve"> (6 /(2-11-15-18-25))* 100</t>
  </si>
  <si>
    <t>ช่องในตาราง</t>
  </si>
  <si>
    <t>สูตร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</si>
</sst>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zoomScaleNormal="100" workbookViewId="0">
      <selection activeCell="N17" sqref="N17"/>
    </sheetView>
  </sheetViews>
  <sheetFormatPr defaultColWidth="9" defaultRowHeight="24"/>
  <cols>
    <col min="1" max="5" width="9" style="1"/>
    <col min="6" max="6" width="36.5703125" style="1" customWidth="1"/>
    <col min="7" max="8" width="6.42578125" style="2" customWidth="1"/>
    <col min="9" max="9" width="12.28515625" style="2" bestFit="1" customWidth="1"/>
    <col min="10" max="10" width="8.5703125" style="2" bestFit="1" customWidth="1"/>
    <col min="11" max="11" width="13.7109375" style="3" bestFit="1" customWidth="1"/>
    <col min="12" max="12" width="11" style="3" bestFit="1" customWidth="1"/>
    <col min="13" max="13" width="8.140625" style="3" bestFit="1" customWidth="1"/>
    <col min="14" max="14" width="13.42578125" style="3" bestFit="1" customWidth="1"/>
    <col min="15" max="15" width="17.7109375" style="3" customWidth="1"/>
    <col min="16" max="16" width="16.28515625" style="3" customWidth="1"/>
    <col min="17" max="17" width="14.85546875" style="3" bestFit="1" customWidth="1"/>
    <col min="18" max="18" width="12.42578125" style="3" bestFit="1" customWidth="1"/>
    <col min="19" max="19" width="6.42578125" style="3" customWidth="1"/>
    <col min="20" max="20" width="11.140625" style="10" bestFit="1" customWidth="1"/>
    <col min="21" max="21" width="25.28515625" style="1" bestFit="1" customWidth="1"/>
    <col min="22" max="16384" width="9" style="1"/>
  </cols>
  <sheetData>
    <row r="1" spans="1:21">
      <c r="A1" s="2" t="s">
        <v>0</v>
      </c>
      <c r="B1" s="2"/>
      <c r="C1" s="2"/>
      <c r="D1" s="2"/>
      <c r="E1" s="2"/>
      <c r="F1" s="2"/>
    </row>
    <row r="2" spans="1:21" ht="72">
      <c r="A2" s="21" t="s">
        <v>15</v>
      </c>
      <c r="B2" s="22"/>
      <c r="C2" s="22"/>
      <c r="D2" s="22"/>
      <c r="E2" s="22"/>
      <c r="F2" s="23"/>
      <c r="G2" s="6" t="s">
        <v>20</v>
      </c>
      <c r="H2" s="6" t="s">
        <v>21</v>
      </c>
      <c r="I2" s="6" t="s">
        <v>22</v>
      </c>
      <c r="J2" s="6" t="s">
        <v>23</v>
      </c>
      <c r="K2" s="6" t="s">
        <v>24</v>
      </c>
      <c r="L2" s="6" t="s">
        <v>25</v>
      </c>
      <c r="M2" s="6" t="s">
        <v>26</v>
      </c>
      <c r="N2" s="20" t="s">
        <v>27</v>
      </c>
      <c r="O2" s="20" t="s">
        <v>28</v>
      </c>
      <c r="P2" s="20" t="s">
        <v>29</v>
      </c>
      <c r="Q2" s="20" t="s">
        <v>30</v>
      </c>
      <c r="R2" s="6" t="s">
        <v>31</v>
      </c>
      <c r="S2" s="12" t="s">
        <v>19</v>
      </c>
      <c r="T2" s="25" t="s">
        <v>33</v>
      </c>
      <c r="U2" s="26" t="s">
        <v>34</v>
      </c>
    </row>
    <row r="3" spans="1:21">
      <c r="A3" s="17" t="s">
        <v>1</v>
      </c>
      <c r="B3" s="18"/>
      <c r="C3" s="18"/>
      <c r="D3" s="18"/>
      <c r="E3" s="18"/>
      <c r="F3" s="19"/>
      <c r="G3" s="4">
        <v>32</v>
      </c>
      <c r="H3" s="4">
        <v>20</v>
      </c>
      <c r="I3" s="4">
        <v>21</v>
      </c>
      <c r="J3" s="4">
        <v>57</v>
      </c>
      <c r="K3" s="5">
        <v>26</v>
      </c>
      <c r="L3" s="5">
        <v>31</v>
      </c>
      <c r="M3" s="5">
        <v>55</v>
      </c>
      <c r="N3" s="5">
        <v>33</v>
      </c>
      <c r="O3" s="5">
        <v>49</v>
      </c>
      <c r="P3" s="5">
        <v>19</v>
      </c>
      <c r="Q3" s="5">
        <v>42</v>
      </c>
      <c r="R3" s="5">
        <v>30</v>
      </c>
      <c r="S3" s="9"/>
      <c r="T3" s="11">
        <v>1</v>
      </c>
    </row>
    <row r="4" spans="1:21">
      <c r="A4" s="17" t="s">
        <v>2</v>
      </c>
      <c r="B4" s="18"/>
      <c r="C4" s="18"/>
      <c r="D4" s="18"/>
      <c r="E4" s="18"/>
      <c r="F4" s="19"/>
      <c r="G4" s="4">
        <v>27</v>
      </c>
      <c r="H4" s="4">
        <v>16</v>
      </c>
      <c r="I4" s="4">
        <v>19</v>
      </c>
      <c r="J4" s="4">
        <v>49</v>
      </c>
      <c r="K4" s="5">
        <v>22</v>
      </c>
      <c r="L4" s="5">
        <v>25</v>
      </c>
      <c r="M4" s="5">
        <v>44</v>
      </c>
      <c r="N4" s="5">
        <v>28</v>
      </c>
      <c r="O4" s="5">
        <v>41</v>
      </c>
      <c r="P4" s="5">
        <v>16</v>
      </c>
      <c r="Q4" s="5">
        <v>34</v>
      </c>
      <c r="R4" s="5">
        <v>28</v>
      </c>
      <c r="S4" s="9"/>
      <c r="T4" s="11">
        <v>2</v>
      </c>
    </row>
    <row r="5" spans="1:21">
      <c r="A5" s="17" t="s">
        <v>3</v>
      </c>
      <c r="B5" s="18"/>
      <c r="C5" s="18"/>
      <c r="D5" s="18"/>
      <c r="E5" s="18"/>
      <c r="F5" s="19"/>
      <c r="G5" s="4">
        <v>14</v>
      </c>
      <c r="H5" s="4">
        <v>9</v>
      </c>
      <c r="I5" s="4">
        <v>11</v>
      </c>
      <c r="J5" s="4">
        <v>21</v>
      </c>
      <c r="K5" s="5">
        <v>6</v>
      </c>
      <c r="L5" s="5">
        <v>6</v>
      </c>
      <c r="M5" s="5">
        <v>19</v>
      </c>
      <c r="N5" s="5">
        <v>15</v>
      </c>
      <c r="O5" s="5">
        <v>14</v>
      </c>
      <c r="P5" s="5">
        <v>4</v>
      </c>
      <c r="Q5" s="5">
        <v>4</v>
      </c>
      <c r="R5" s="5">
        <v>15</v>
      </c>
      <c r="S5" s="9"/>
      <c r="T5" s="11">
        <v>27</v>
      </c>
    </row>
    <row r="6" spans="1:21">
      <c r="A6" s="17" t="s">
        <v>4</v>
      </c>
      <c r="B6" s="18"/>
      <c r="C6" s="18"/>
      <c r="D6" s="18"/>
      <c r="E6" s="18"/>
      <c r="F6" s="19"/>
      <c r="G6" s="4">
        <v>2</v>
      </c>
      <c r="H6" s="4">
        <v>1</v>
      </c>
      <c r="I6" s="4">
        <v>1</v>
      </c>
      <c r="J6" s="4">
        <v>10</v>
      </c>
      <c r="K6" s="5">
        <v>10</v>
      </c>
      <c r="L6" s="5">
        <v>10</v>
      </c>
      <c r="M6" s="5">
        <v>7</v>
      </c>
      <c r="N6" s="5">
        <v>3</v>
      </c>
      <c r="O6" s="5">
        <v>15</v>
      </c>
      <c r="P6" s="5">
        <v>6</v>
      </c>
      <c r="Q6" s="5">
        <v>22</v>
      </c>
      <c r="R6" s="5">
        <v>1</v>
      </c>
      <c r="S6" s="9"/>
      <c r="T6" s="11">
        <v>29</v>
      </c>
    </row>
    <row r="7" spans="1:21">
      <c r="A7" s="17" t="s">
        <v>5</v>
      </c>
      <c r="B7" s="18"/>
      <c r="C7" s="18"/>
      <c r="D7" s="18"/>
      <c r="E7" s="18"/>
      <c r="F7" s="19"/>
      <c r="G7" s="4" t="s">
        <v>14</v>
      </c>
      <c r="H7" s="4" t="s">
        <v>14</v>
      </c>
      <c r="I7" s="4" t="s">
        <v>14</v>
      </c>
      <c r="J7" s="4" t="s">
        <v>14</v>
      </c>
      <c r="K7" s="5" t="s">
        <v>14</v>
      </c>
      <c r="L7" s="5" t="s">
        <v>14</v>
      </c>
      <c r="M7" s="5" t="s">
        <v>14</v>
      </c>
      <c r="N7" s="5" t="s">
        <v>14</v>
      </c>
      <c r="O7" s="5" t="s">
        <v>14</v>
      </c>
      <c r="P7" s="5" t="s">
        <v>14</v>
      </c>
      <c r="Q7" s="5" t="s">
        <v>14</v>
      </c>
      <c r="R7" s="5" t="s">
        <v>14</v>
      </c>
      <c r="S7" s="9"/>
      <c r="T7" s="11"/>
    </row>
    <row r="8" spans="1:21">
      <c r="A8" s="17" t="s">
        <v>6</v>
      </c>
      <c r="B8" s="18"/>
      <c r="C8" s="18"/>
      <c r="D8" s="18"/>
      <c r="E8" s="18"/>
      <c r="F8" s="19"/>
      <c r="G8" s="4" t="s">
        <v>14</v>
      </c>
      <c r="H8" s="4" t="s">
        <v>14</v>
      </c>
      <c r="I8" s="4" t="s">
        <v>14</v>
      </c>
      <c r="J8" s="4" t="s">
        <v>14</v>
      </c>
      <c r="K8" s="5" t="s">
        <v>14</v>
      </c>
      <c r="L8" s="5" t="s">
        <v>14</v>
      </c>
      <c r="M8" s="5" t="s">
        <v>14</v>
      </c>
      <c r="N8" s="5" t="s">
        <v>14</v>
      </c>
      <c r="O8" s="5" t="s">
        <v>14</v>
      </c>
      <c r="P8" s="5" t="s">
        <v>14</v>
      </c>
      <c r="Q8" s="5" t="s">
        <v>14</v>
      </c>
      <c r="R8" s="5" t="s">
        <v>14</v>
      </c>
      <c r="S8" s="9"/>
      <c r="T8" s="11"/>
    </row>
    <row r="9" spans="1:21">
      <c r="A9" s="17" t="s">
        <v>7</v>
      </c>
      <c r="B9" s="18"/>
      <c r="C9" s="18"/>
      <c r="D9" s="18"/>
      <c r="E9" s="18"/>
      <c r="F9" s="19"/>
      <c r="G9" s="4">
        <f>0+0</f>
        <v>0</v>
      </c>
      <c r="H9" s="4">
        <f>1+0</f>
        <v>1</v>
      </c>
      <c r="I9" s="4">
        <f>0+1</f>
        <v>1</v>
      </c>
      <c r="J9" s="4">
        <f>1+3</f>
        <v>4</v>
      </c>
      <c r="K9" s="5">
        <f>0+0</f>
        <v>0</v>
      </c>
      <c r="L9" s="5">
        <f>1+0</f>
        <v>1</v>
      </c>
      <c r="M9" s="5">
        <f>0+0</f>
        <v>0</v>
      </c>
      <c r="N9" s="5">
        <f>0+0</f>
        <v>0</v>
      </c>
      <c r="O9" s="5">
        <f>0+0</f>
        <v>0</v>
      </c>
      <c r="P9" s="5">
        <f>0+0</f>
        <v>0</v>
      </c>
      <c r="Q9" s="5">
        <f>0+0</f>
        <v>0</v>
      </c>
      <c r="R9" s="5">
        <f>1+0</f>
        <v>1</v>
      </c>
      <c r="S9" s="9"/>
      <c r="T9" s="11" t="s">
        <v>16</v>
      </c>
    </row>
    <row r="10" spans="1:21">
      <c r="A10" s="17" t="s">
        <v>8</v>
      </c>
      <c r="B10" s="18"/>
      <c r="C10" s="18"/>
      <c r="D10" s="18"/>
      <c r="E10" s="18"/>
      <c r="F10" s="19"/>
      <c r="G10" s="4">
        <v>0</v>
      </c>
      <c r="H10" s="4">
        <v>0</v>
      </c>
      <c r="I10" s="4">
        <v>0</v>
      </c>
      <c r="J10" s="4">
        <v>2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9"/>
      <c r="T10" s="11">
        <v>25</v>
      </c>
    </row>
    <row r="11" spans="1:21">
      <c r="A11" s="17" t="s">
        <v>9</v>
      </c>
      <c r="B11" s="18"/>
      <c r="C11" s="18"/>
      <c r="D11" s="18"/>
      <c r="E11" s="18"/>
      <c r="F11" s="19"/>
      <c r="G11" s="4">
        <v>0</v>
      </c>
      <c r="H11" s="4">
        <v>0</v>
      </c>
      <c r="I11" s="4">
        <v>1</v>
      </c>
      <c r="J11" s="4">
        <v>0</v>
      </c>
      <c r="K11" s="5">
        <v>0</v>
      </c>
      <c r="L11" s="5">
        <v>1</v>
      </c>
      <c r="M11" s="5">
        <v>2</v>
      </c>
      <c r="N11" s="5">
        <v>3</v>
      </c>
      <c r="O11" s="5">
        <v>5</v>
      </c>
      <c r="P11" s="5">
        <v>1</v>
      </c>
      <c r="Q11" s="5">
        <v>2</v>
      </c>
      <c r="R11" s="5">
        <v>0</v>
      </c>
      <c r="S11" s="9"/>
      <c r="T11" s="11">
        <v>18</v>
      </c>
    </row>
    <row r="12" spans="1:21">
      <c r="A12" s="17" t="s">
        <v>10</v>
      </c>
      <c r="B12" s="18"/>
      <c r="C12" s="18"/>
      <c r="D12" s="18"/>
      <c r="E12" s="18"/>
      <c r="F12" s="19"/>
      <c r="G12" s="4">
        <v>27</v>
      </c>
      <c r="H12" s="4">
        <v>16</v>
      </c>
      <c r="I12" s="4">
        <v>19</v>
      </c>
      <c r="J12" s="4">
        <v>49</v>
      </c>
      <c r="K12" s="5">
        <v>22</v>
      </c>
      <c r="L12" s="5">
        <v>25</v>
      </c>
      <c r="M12" s="5">
        <v>44</v>
      </c>
      <c r="N12" s="5">
        <v>28</v>
      </c>
      <c r="O12" s="5">
        <v>41</v>
      </c>
      <c r="P12" s="5">
        <v>16</v>
      </c>
      <c r="Q12" s="5">
        <v>34</v>
      </c>
      <c r="R12" s="5">
        <v>28</v>
      </c>
      <c r="S12" s="9"/>
      <c r="T12" s="11">
        <v>2</v>
      </c>
    </row>
    <row r="13" spans="1:21">
      <c r="A13" s="17" t="s">
        <v>11</v>
      </c>
      <c r="B13" s="18"/>
      <c r="C13" s="18"/>
      <c r="D13" s="18"/>
      <c r="E13" s="18"/>
      <c r="F13" s="19"/>
      <c r="G13" s="4">
        <f>16-0-0</f>
        <v>16</v>
      </c>
      <c r="H13" s="4">
        <f>10-0-0</f>
        <v>10</v>
      </c>
      <c r="I13" s="4">
        <f>12-1-0</f>
        <v>11</v>
      </c>
      <c r="J13" s="4">
        <f>31-0-2</f>
        <v>29</v>
      </c>
      <c r="K13" s="5">
        <f>16-0-0</f>
        <v>16</v>
      </c>
      <c r="L13" s="5">
        <f>16-1-0</f>
        <v>15</v>
      </c>
      <c r="M13" s="5">
        <f>26-2-0</f>
        <v>24</v>
      </c>
      <c r="N13" s="5">
        <f>18-3-0</f>
        <v>15</v>
      </c>
      <c r="O13" s="5">
        <f>29-5-0</f>
        <v>24</v>
      </c>
      <c r="P13" s="5">
        <f>10-1-0</f>
        <v>9</v>
      </c>
      <c r="Q13" s="5">
        <f>26-2-0</f>
        <v>24</v>
      </c>
      <c r="R13" s="5">
        <f>16-0-0</f>
        <v>16</v>
      </c>
      <c r="S13" s="9"/>
      <c r="T13" s="11" t="s">
        <v>17</v>
      </c>
    </row>
    <row r="14" spans="1:21">
      <c r="A14" s="17" t="s">
        <v>12</v>
      </c>
      <c r="B14" s="18"/>
      <c r="C14" s="18"/>
      <c r="D14" s="18"/>
      <c r="E14" s="18"/>
      <c r="F14" s="19"/>
      <c r="G14" s="4">
        <v>84.21</v>
      </c>
      <c r="H14" s="4">
        <v>83.33</v>
      </c>
      <c r="I14" s="4">
        <v>100</v>
      </c>
      <c r="J14" s="4">
        <v>80.56</v>
      </c>
      <c r="K14" s="5">
        <v>84.21</v>
      </c>
      <c r="L14" s="5">
        <v>83.33</v>
      </c>
      <c r="M14" s="5">
        <v>82.76</v>
      </c>
      <c r="N14" s="5">
        <v>93.75</v>
      </c>
      <c r="O14" s="5">
        <v>82.76</v>
      </c>
      <c r="P14" s="5">
        <v>81.819999999999993</v>
      </c>
      <c r="Q14" s="5">
        <v>82.76</v>
      </c>
      <c r="R14" s="5">
        <v>84.21</v>
      </c>
      <c r="S14" s="9">
        <v>84.27</v>
      </c>
      <c r="T14" s="11">
        <v>31</v>
      </c>
      <c r="U14" s="11" t="s">
        <v>32</v>
      </c>
    </row>
    <row r="15" spans="1:21">
      <c r="A15" s="14" t="s">
        <v>13</v>
      </c>
      <c r="B15" s="15"/>
      <c r="C15" s="15"/>
      <c r="D15" s="15"/>
      <c r="E15" s="15"/>
      <c r="F15" s="16"/>
      <c r="G15" s="13">
        <f>G14*5/100</f>
        <v>4.2104999999999997</v>
      </c>
      <c r="H15" s="13">
        <f t="shared" ref="H15:R15" si="0">H14*5/100</f>
        <v>4.1665000000000001</v>
      </c>
      <c r="I15" s="13">
        <f t="shared" si="0"/>
        <v>5</v>
      </c>
      <c r="J15" s="13">
        <f t="shared" si="0"/>
        <v>4.0280000000000005</v>
      </c>
      <c r="K15" s="13">
        <f t="shared" si="0"/>
        <v>4.2104999999999997</v>
      </c>
      <c r="L15" s="13">
        <f t="shared" si="0"/>
        <v>4.1665000000000001</v>
      </c>
      <c r="M15" s="13">
        <f t="shared" si="0"/>
        <v>4.1379999999999999</v>
      </c>
      <c r="N15" s="13">
        <f t="shared" si="0"/>
        <v>4.6875</v>
      </c>
      <c r="O15" s="13">
        <f t="shared" si="0"/>
        <v>4.1379999999999999</v>
      </c>
      <c r="P15" s="13">
        <f t="shared" si="0"/>
        <v>4.0909999999999993</v>
      </c>
      <c r="Q15" s="13">
        <f t="shared" si="0"/>
        <v>4.1379999999999999</v>
      </c>
      <c r="R15" s="13">
        <f t="shared" si="0"/>
        <v>4.2104999999999997</v>
      </c>
      <c r="S15" s="24">
        <f>S14*5/100</f>
        <v>4.2134999999999998</v>
      </c>
      <c r="U15" s="11" t="s">
        <v>18</v>
      </c>
    </row>
    <row r="16" spans="1:21">
      <c r="A16" s="7"/>
      <c r="B16" s="7"/>
      <c r="C16" s="7"/>
      <c r="D16" s="7"/>
      <c r="E16" s="7"/>
      <c r="F16" s="7"/>
      <c r="G16" s="8"/>
      <c r="H16" s="8"/>
      <c r="I16" s="8"/>
      <c r="J16" s="8"/>
      <c r="K16" s="9"/>
      <c r="L16" s="9"/>
      <c r="M16" s="9"/>
      <c r="N16" s="9"/>
      <c r="O16" s="9"/>
      <c r="P16" s="9"/>
      <c r="Q16" s="9"/>
      <c r="R16" s="9"/>
      <c r="S16" s="9"/>
    </row>
  </sheetData>
  <mergeCells count="14">
    <mergeCell ref="A15:F15"/>
    <mergeCell ref="A2:F2"/>
    <mergeCell ref="A3:F3"/>
    <mergeCell ref="A6:F6"/>
    <mergeCell ref="A5:F5"/>
    <mergeCell ref="A4:F4"/>
    <mergeCell ref="A7:F7"/>
    <mergeCell ref="A8:F8"/>
    <mergeCell ref="A9:F9"/>
    <mergeCell ref="A10:F10"/>
    <mergeCell ref="A11:F11"/>
    <mergeCell ref="A12:F12"/>
    <mergeCell ref="A13:F13"/>
    <mergeCell ref="A14:F14"/>
  </mergeCells>
  <pageMargins left="0.27" right="0.19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21-05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DS toffy</cp:lastModifiedBy>
  <cp:lastPrinted>2018-06-19T10:01:39Z</cp:lastPrinted>
  <dcterms:created xsi:type="dcterms:W3CDTF">2018-06-18T13:16:20Z</dcterms:created>
  <dcterms:modified xsi:type="dcterms:W3CDTF">2019-06-13T04:32:04Z</dcterms:modified>
</cp:coreProperties>
</file>